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324F9E68-AEE4-4AE2-B076-4C81E3187174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32" l="1"/>
  <c r="E68" i="34"/>
  <c r="J12" i="32" l="1"/>
  <c r="J12" i="34" l="1"/>
  <c r="G11" i="35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4" l="1"/>
  <c r="J16" i="34" l="1"/>
  <c r="K11" i="34"/>
  <c r="J19" i="34" l="1"/>
  <c r="K57" i="34"/>
  <c r="J17" i="34"/>
  <c r="K14" i="34"/>
  <c r="K15" i="34" s="1"/>
  <c r="L11" i="34"/>
  <c r="L14" i="34" l="1"/>
  <c r="L15" i="34" s="1"/>
  <c r="M11" i="34"/>
  <c r="K19" i="34"/>
  <c r="K17" i="34"/>
  <c r="L57" i="34"/>
  <c r="N11" i="34" l="1"/>
  <c r="M14" i="34"/>
  <c r="M15" i="34" s="1"/>
  <c r="M57" i="34"/>
  <c r="L19" i="34"/>
  <c r="L17" i="34"/>
  <c r="M19" i="34" l="1"/>
  <c r="N57" i="34"/>
  <c r="M17" i="34"/>
  <c r="N14" i="34"/>
  <c r="N15" i="34" s="1"/>
  <c r="O11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O19" i="34"/>
  <c r="P57" i="34"/>
  <c r="O17" i="34"/>
  <c r="D43" i="34" l="1"/>
  <c r="D42" i="34"/>
  <c r="D40" i="34"/>
  <c r="D44" i="34"/>
  <c r="D41" i="34"/>
  <c r="P17" i="34"/>
  <c r="P19" i="34"/>
  <c r="Q19" i="34"/>
  <c r="Q57" i="34"/>
  <c r="D57" i="34" s="1"/>
  <c r="D49" i="34" l="1"/>
  <c r="D51" i="34" s="1"/>
  <c r="D52" i="34" s="1"/>
  <c r="E62" i="34"/>
  <c r="E66" i="34"/>
  <c r="D53" i="34" l="1"/>
  <c r="E70" i="34"/>
  <c r="E74" i="34" s="1"/>
  <c r="E72" i="34" l="1"/>
  <c r="J14" i="32"/>
  <c r="J19" i="32" l="1"/>
  <c r="K57" i="32"/>
  <c r="J16" i="32"/>
  <c r="J17" i="32"/>
  <c r="K11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70" i="32" l="1"/>
  <c r="E74" i="32" s="1"/>
  <c r="D53" i="32"/>
  <c r="E72" i="32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<sst xmlns="http://schemas.openxmlformats.org/spreadsheetml/2006/main" count="149" uniqueCount="49">
  <si>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</si>
  <si>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</si>
  <si>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</si>
  <si>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</si>
  <si>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</si>
  <si>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</si>
  <si>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</si>
  <si>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</si>
  <si>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</si>
  <si>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</si>
  <si>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</si>
  <si>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</si>
  <si>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</si>
  <si>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</si>
  <si>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</si>
  <si>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</si>
  <si>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</si>
  <si>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</si>
  <si>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</si>
  <si>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</si>
  <si>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</si>
  <si>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</si>
  <si>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</si>
  <si>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</si>
  <si>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</si>
  <si>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</si>
  <si>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</si>
  <si>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</si>
  <si>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</si>
  <si>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</si>
  <si>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</si>
  <si>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</si>
  <si>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</si>
  <si>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</si>
  <si>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</si>
  <si>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</si>
  <si>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</si>
  <si>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</si>
  <si>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</si>
  <si>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</si>
  <si>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</si>
  <si>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</si>
  <si>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</si>
  <si>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</si>
  <si>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</si>
  <si>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</si>
  <si>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 xml:space="preserve"> Annahmen für Zscaler</t>
  </si>
  <si>
    <t>USD</t>
  </si>
  <si>
    <t>Quellensteuer USA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</si>
</sst>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29" zoomScaleNormal="100" workbookViewId="0">
      <selection activeCell="C60" sqref="C60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302.83999999999997</v>
      </c>
      <c r="D11" s="82">
        <v>431.27</v>
      </c>
      <c r="E11" s="82">
        <v>673.1</v>
      </c>
      <c r="F11" s="82">
        <v>1090.95</v>
      </c>
      <c r="G11" s="72">
        <v>1591.89</v>
      </c>
      <c r="H11" s="72">
        <v>2045.99</v>
      </c>
      <c r="I11" s="72">
        <v>2581.6</v>
      </c>
      <c r="J11" s="72">
        <v>3195.55</v>
      </c>
      <c r="K11" s="72">
        <f t="shared" ref="K11" si="0">J11*(1+K12)</f>
        <v>3674.8824999999997</v>
      </c>
      <c r="L11" s="72">
        <f t="shared" ref="L11:Q11" si="1">K11*(1+L12)</f>
        <v>4115.8684000000003</v>
      </c>
      <c r="M11" s="72">
        <f t="shared" si="1"/>
        <v>4486.2965560000002</v>
      </c>
      <c r="N11" s="72">
        <f t="shared" si="1"/>
        <v>4800.3373149200006</v>
      </c>
      <c r="O11" s="72">
        <f t="shared" si="1"/>
        <v>4992.3508075168011</v>
      </c>
      <c r="P11" s="72">
        <f t="shared" si="1"/>
        <v>5142.1213317423053</v>
      </c>
      <c r="Q11" s="72">
        <f t="shared" si="1"/>
        <v>5219.2531517184398</v>
      </c>
    </row>
    <row r="12" spans="1:28" x14ac:dyDescent="0.25">
      <c r="A12" s="5"/>
      <c r="B12" s="4" t="s">
        <v>1</v>
      </c>
      <c r="C12" s="86"/>
      <c r="D12" s="89">
        <f t="shared" ref="D12:J12" si="2">D11/C11-1</f>
        <v>0.42408532558446721</v>
      </c>
      <c r="E12" s="89">
        <f t="shared" si="2"/>
        <v>0.56073921209451161</v>
      </c>
      <c r="F12" s="89">
        <f t="shared" si="2"/>
        <v>0.62078443024810581</v>
      </c>
      <c r="G12" s="85">
        <f t="shared" si="2"/>
        <v>0.4591777808332187</v>
      </c>
      <c r="H12" s="85">
        <f t="shared" si="2"/>
        <v>0.28525840353290732</v>
      </c>
      <c r="I12" s="85">
        <f t="shared" si="2"/>
        <v>0.26178524821724447</v>
      </c>
      <c r="J12" s="85">
        <f t="shared" si="2"/>
        <v>0.23781763247598398</v>
      </c>
      <c r="K12" s="85">
        <v>0.15</v>
      </c>
      <c r="L12" s="71">
        <v>0.12</v>
      </c>
      <c r="M12" s="71">
        <v>0.09</v>
      </c>
      <c r="N12" s="71">
        <v>7.0000000000000007E-2</v>
      </c>
      <c r="O12" s="71">
        <v>0.04</v>
      </c>
      <c r="P12" s="71">
        <v>0.03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88">
        <v>-7.3400000000000007E-2</v>
      </c>
      <c r="D13" s="88">
        <v>-0.21990000000000001</v>
      </c>
      <c r="E13" s="88">
        <v>-0.30809999999999998</v>
      </c>
      <c r="F13" s="88">
        <v>-0.30009999999999998</v>
      </c>
      <c r="G13" s="84">
        <v>0.1409</v>
      </c>
      <c r="H13" s="84">
        <v>0.1578</v>
      </c>
      <c r="I13" s="84">
        <v>0.17319999999999999</v>
      </c>
      <c r="J13" s="84">
        <v>0.191</v>
      </c>
      <c r="K13" s="84">
        <v>0.2</v>
      </c>
      <c r="L13" s="84">
        <v>0.2</v>
      </c>
      <c r="M13" s="84">
        <v>0.2</v>
      </c>
      <c r="N13" s="84">
        <v>0.2</v>
      </c>
      <c r="O13" s="84">
        <v>0.2</v>
      </c>
      <c r="P13" s="84">
        <v>0.2</v>
      </c>
      <c r="Q13" s="84">
        <v>0.2</v>
      </c>
    </row>
    <row r="14" spans="1:28" ht="17.100000000000001" customHeight="1" x14ac:dyDescent="0.25">
      <c r="A14" s="5"/>
      <c r="B14" s="4" t="s">
        <v>16</v>
      </c>
      <c r="C14" s="82">
        <f>C11*C13</f>
        <v>-22.228456000000001</v>
      </c>
      <c r="D14" s="82">
        <f t="shared" ref="D14:I14" si="3">D11*D13</f>
        <v>-94.836273000000006</v>
      </c>
      <c r="E14" s="82">
        <f t="shared" si="3"/>
        <v>-207.38210999999998</v>
      </c>
      <c r="F14" s="82">
        <f t="shared" si="3"/>
        <v>-327.39409499999999</v>
      </c>
      <c r="G14" s="72">
        <f t="shared" si="3"/>
        <v>224.297301</v>
      </c>
      <c r="H14" s="72">
        <f t="shared" si="3"/>
        <v>322.85722199999998</v>
      </c>
      <c r="I14" s="72">
        <f t="shared" si="3"/>
        <v>447.13311999999996</v>
      </c>
      <c r="J14" s="72">
        <f>J11*J13</f>
        <v>610.35005000000001</v>
      </c>
      <c r="K14" s="72">
        <f t="shared" ref="K14:Q14" si="4">K11*K13</f>
        <v>734.97649999999999</v>
      </c>
      <c r="L14" s="72">
        <f t="shared" si="4"/>
        <v>823.1736800000001</v>
      </c>
      <c r="M14" s="72">
        <f t="shared" si="4"/>
        <v>897.25931120000007</v>
      </c>
      <c r="N14" s="72">
        <f t="shared" si="4"/>
        <v>960.06746298400014</v>
      </c>
      <c r="O14" s="72">
        <f t="shared" si="4"/>
        <v>998.47016150336026</v>
      </c>
      <c r="P14" s="72">
        <f>P11*P13</f>
        <v>1028.4242663484611</v>
      </c>
      <c r="Q14" s="72">
        <f t="shared" si="4"/>
        <v>1043.850630343688</v>
      </c>
    </row>
    <row r="15" spans="1:28" x14ac:dyDescent="0.25">
      <c r="A15" s="100">
        <v>0.2</v>
      </c>
      <c r="B15" s="4" t="s">
        <v>39</v>
      </c>
      <c r="C15" s="82">
        <v>-28.648664</v>
      </c>
      <c r="D15" s="82">
        <v>-115.105963</v>
      </c>
      <c r="E15" s="82">
        <v>-262.03782999999999</v>
      </c>
      <c r="F15" s="82">
        <v>-390.23281500000002</v>
      </c>
      <c r="G15" s="72">
        <v>253.42888800000003</v>
      </c>
      <c r="H15" s="72">
        <v>339.42974099999998</v>
      </c>
      <c r="I15" s="72">
        <v>453.58711999999997</v>
      </c>
      <c r="J15" s="72">
        <v>563.69502</v>
      </c>
      <c r="K15" s="72">
        <f t="shared" ref="K15:Q15" si="5">K14*(1-$A$15)</f>
        <v>587.98120000000006</v>
      </c>
      <c r="L15" s="72">
        <f t="shared" si="5"/>
        <v>658.53894400000013</v>
      </c>
      <c r="M15" s="72">
        <f t="shared" si="5"/>
        <v>717.8074489600001</v>
      </c>
      <c r="N15" s="72">
        <f t="shared" si="5"/>
        <v>768.05397038720014</v>
      </c>
      <c r="O15" s="72">
        <f t="shared" si="5"/>
        <v>798.77612920268825</v>
      </c>
      <c r="P15" s="72">
        <f>P14*(1-$A$15)</f>
        <v>822.73941307876885</v>
      </c>
      <c r="Q15" s="72">
        <f t="shared" si="5"/>
        <v>835.08050427495039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1.2888283378746592</v>
      </c>
      <c r="D16" s="15">
        <f t="shared" si="6"/>
        <v>1.2137335152341973</v>
      </c>
      <c r="E16" s="15">
        <f t="shared" si="6"/>
        <v>1.2635507951963649</v>
      </c>
      <c r="F16" s="15">
        <f t="shared" si="6"/>
        <v>1.1919360213262247</v>
      </c>
      <c r="G16" s="15">
        <f t="shared" si="6"/>
        <v>1.1298793470546489</v>
      </c>
      <c r="H16" s="15">
        <f t="shared" si="6"/>
        <v>1.0513307984790874</v>
      </c>
      <c r="I16" s="15">
        <f t="shared" si="6"/>
        <v>1.0144341801385681</v>
      </c>
      <c r="J16" s="15">
        <f t="shared" si="6"/>
        <v>0.92356020942408379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1.7986436337828249</v>
      </c>
      <c r="H17" s="72">
        <f t="shared" ref="H17:P17" si="7">H15/H18</f>
        <v>2.4090116465578424</v>
      </c>
      <c r="I17" s="72">
        <f t="shared" si="7"/>
        <v>3.2192130589070258</v>
      </c>
      <c r="J17" s="72">
        <f t="shared" si="7"/>
        <v>4.0006743789921932</v>
      </c>
      <c r="K17" s="72">
        <f t="shared" si="7"/>
        <v>4.173039034776437</v>
      </c>
      <c r="L17" s="72">
        <f t="shared" si="7"/>
        <v>4.6738037189496104</v>
      </c>
      <c r="M17" s="72">
        <f t="shared" si="7"/>
        <v>5.0944460536550746</v>
      </c>
      <c r="N17" s="72">
        <f t="shared" si="7"/>
        <v>5.4510572774109303</v>
      </c>
      <c r="O17" s="72">
        <f t="shared" si="7"/>
        <v>5.6690995685073684</v>
      </c>
      <c r="P17" s="72">
        <f t="shared" si="7"/>
        <v>5.8391725555625893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140.9</v>
      </c>
      <c r="H18" s="72">
        <f>G18*1</f>
        <v>140.9</v>
      </c>
      <c r="I18" s="72">
        <f t="shared" ref="I18:P18" si="8">H18*1</f>
        <v>140.9</v>
      </c>
      <c r="J18" s="72">
        <f t="shared" si="8"/>
        <v>140.9</v>
      </c>
      <c r="K18" s="72">
        <f t="shared" si="8"/>
        <v>140.9</v>
      </c>
      <c r="L18" s="72">
        <f t="shared" si="8"/>
        <v>140.9</v>
      </c>
      <c r="M18" s="72">
        <f t="shared" si="8"/>
        <v>140.9</v>
      </c>
      <c r="N18" s="72">
        <f t="shared" si="8"/>
        <v>140.9</v>
      </c>
      <c r="O18" s="72">
        <f t="shared" si="8"/>
        <v>140.9</v>
      </c>
      <c r="P18" s="72">
        <f t="shared" si="8"/>
        <v>140.9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230.54708937912216</v>
      </c>
      <c r="H19" s="53">
        <f>H15/(1+$C$55)^2</f>
        <v>280.90336656751458</v>
      </c>
      <c r="I19" s="53">
        <f>I15/(1+$C$55)^3</f>
        <v>341.48473211586418</v>
      </c>
      <c r="J19" s="53">
        <f>J15/(1+$C$55)^4</f>
        <v>386.06310642391037</v>
      </c>
      <c r="K19" s="53">
        <f>K15/(1+$C$55)^5</f>
        <v>366.33723973828535</v>
      </c>
      <c r="L19" s="53">
        <f>L15/(1+$C$55)^6</f>
        <v>373.25240710200552</v>
      </c>
      <c r="M19" s="53">
        <f>M15/(1+$C$55)^7</f>
        <v>370.11155218665999</v>
      </c>
      <c r="N19" s="53">
        <f>N15/(1+$C$55)^8</f>
        <v>360.26323478710589</v>
      </c>
      <c r="O19" s="53">
        <f>O15/(1+$C$55)^9</f>
        <v>340.84490714449868</v>
      </c>
      <c r="P19" s="53">
        <f>P15/(1+$C$55)^10</f>
        <v>319.37253068804512</v>
      </c>
      <c r="Q19" s="54">
        <f>(Q15/(C55-Q12))/(1+C55)^10</f>
        <v>3847.6334557669525</v>
      </c>
    </row>
    <row r="20" spans="1:18" x14ac:dyDescent="0.2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5">
      <c r="A29" s="35"/>
      <c r="B29" s="36"/>
      <c r="C29" s="36"/>
      <c r="D29" s="39"/>
      <c r="F29" s="36"/>
      <c r="G29" s="93" t="s">
        <v>35</v>
      </c>
      <c r="H29" s="6"/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93"/>
      <c r="H32" s="6"/>
      <c r="I32" s="6"/>
      <c r="J32" s="26"/>
    </row>
    <row r="33" spans="1:10" x14ac:dyDescent="0.25">
      <c r="A33" s="25"/>
      <c r="G33" s="97" t="s">
        <v>34</v>
      </c>
      <c r="H33" s="98"/>
      <c r="I33" s="99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45087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21253.356</v>
      </c>
      <c r="D49" s="47">
        <f>SUM(G19:Q19)</f>
        <v>7216.8136218999643</v>
      </c>
      <c r="E49" s="46" t="s">
        <v>47</v>
      </c>
    </row>
    <row r="50" spans="1:17" x14ac:dyDescent="0.25">
      <c r="A50" s="45"/>
      <c r="B50" s="46" t="s">
        <v>11</v>
      </c>
      <c r="C50" s="56">
        <v>140.9</v>
      </c>
      <c r="D50" s="56">
        <f>C50</f>
        <v>140.9</v>
      </c>
      <c r="E50" s="46"/>
    </row>
    <row r="51" spans="1:17" x14ac:dyDescent="0.25">
      <c r="A51" s="45"/>
      <c r="B51" s="46" t="s">
        <v>13</v>
      </c>
      <c r="C51" s="87">
        <v>150.84</v>
      </c>
      <c r="D51" s="56">
        <f>D49/(D50)</f>
        <v>51.219401149041616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1.9449778134085509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6146255.1833333476</v>
      </c>
      <c r="E57" s="46"/>
      <c r="F57" s="1" t="s">
        <v>23</v>
      </c>
      <c r="H57" s="1">
        <f>G15/(1+$B$57)</f>
        <v>228.7264332129964</v>
      </c>
      <c r="I57" s="1">
        <f>H15/(1+$B$57)^2</f>
        <v>276.4842342856025</v>
      </c>
      <c r="J57" s="1">
        <f>I15/(1+$B$57)^3</f>
        <v>333.45822394377535</v>
      </c>
      <c r="K57" s="1">
        <f>J15/(1+$B$57)^4</f>
        <v>374.01167266499368</v>
      </c>
      <c r="L57" s="1">
        <f>K15/(1+$B$57)^5</f>
        <v>352.09887568026613</v>
      </c>
      <c r="M57" s="1">
        <f>L15/(1+$B$57)^6</f>
        <v>355.91222090424014</v>
      </c>
      <c r="N57" s="1">
        <f>M15/(1+$B$57)^7</f>
        <v>350.13025341662609</v>
      </c>
      <c r="O57" s="1">
        <f>N15/(1+$B$57)^8</f>
        <v>338.1221761333843</v>
      </c>
      <c r="P57" s="1">
        <f>O15/(1+$B$57)^9</f>
        <v>317.37099564866395</v>
      </c>
      <c r="Q57" s="1">
        <f>(Q15/(B57-Q12))/(1+B57)^10</f>
        <v>3219.9400974427986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20</v>
      </c>
      <c r="D59" s="23"/>
      <c r="E59" s="24"/>
    </row>
    <row r="60" spans="1:17" x14ac:dyDescent="0.25">
      <c r="A60" s="25" t="s">
        <v>21</v>
      </c>
      <c r="C60" s="68"/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116.78345111125179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(E66*0.25)*-1</f>
        <v>0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116.78345111125179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-0.22577929520517248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-2.5265185173868554E-2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5"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302.83999999999997</v>
      </c>
      <c r="D11" s="82">
        <v>431.27</v>
      </c>
      <c r="E11" s="82">
        <v>673.1</v>
      </c>
      <c r="F11" s="82">
        <v>1090.95</v>
      </c>
      <c r="G11" s="72">
        <v>1591.89</v>
      </c>
      <c r="H11" s="72">
        <v>2045.99</v>
      </c>
      <c r="I11" s="72">
        <v>2581.6</v>
      </c>
      <c r="J11" s="72">
        <v>3195.55</v>
      </c>
      <c r="K11" s="72">
        <f t="shared" ref="K11" si="0">J11*(1+K12)</f>
        <v>3834.66</v>
      </c>
      <c r="L11" s="72">
        <f t="shared" ref="L11:Q11" si="1">K11*(1+L12)</f>
        <v>4486.5521999999992</v>
      </c>
      <c r="M11" s="72">
        <f t="shared" si="1"/>
        <v>5159.5350299999991</v>
      </c>
      <c r="N11" s="72">
        <f t="shared" si="1"/>
        <v>5830.2745838999981</v>
      </c>
      <c r="O11" s="72">
        <f t="shared" si="1"/>
        <v>6296.6965506119986</v>
      </c>
      <c r="P11" s="72">
        <f t="shared" si="1"/>
        <v>6611.5313781425984</v>
      </c>
      <c r="Q11" s="72">
        <f t="shared" si="1"/>
        <v>6743.762005705451</v>
      </c>
    </row>
    <row r="12" spans="1:28" x14ac:dyDescent="0.25">
      <c r="A12" s="5"/>
      <c r="B12" s="4" t="s">
        <v>1</v>
      </c>
      <c r="C12" s="89"/>
      <c r="D12" s="89">
        <f t="shared" ref="D12:J12" si="2">D11/C11-1</f>
        <v>0.42408532558446721</v>
      </c>
      <c r="E12" s="89">
        <f t="shared" si="2"/>
        <v>0.56073921209451161</v>
      </c>
      <c r="F12" s="89">
        <f t="shared" si="2"/>
        <v>0.62078443024810581</v>
      </c>
      <c r="G12" s="85">
        <f t="shared" si="2"/>
        <v>0.4591777808332187</v>
      </c>
      <c r="H12" s="85">
        <f t="shared" si="2"/>
        <v>0.28525840353290732</v>
      </c>
      <c r="I12" s="85">
        <f t="shared" si="2"/>
        <v>0.26178524821724447</v>
      </c>
      <c r="J12" s="85">
        <f t="shared" si="2"/>
        <v>0.23781763247598398</v>
      </c>
      <c r="K12" s="85">
        <v>0.2</v>
      </c>
      <c r="L12" s="71">
        <v>0.17</v>
      </c>
      <c r="M12" s="71">
        <v>0.15</v>
      </c>
      <c r="N12" s="71">
        <v>0.13</v>
      </c>
      <c r="O12" s="71">
        <v>0.08</v>
      </c>
      <c r="P12" s="71">
        <v>0.05</v>
      </c>
      <c r="Q12" s="12">
        <v>0.02</v>
      </c>
    </row>
    <row r="13" spans="1:28" ht="15.95" customHeight="1" x14ac:dyDescent="0.25">
      <c r="A13" s="5"/>
      <c r="B13" s="4" t="s">
        <v>15</v>
      </c>
      <c r="C13" s="88">
        <v>-7.3400000000000007E-2</v>
      </c>
      <c r="D13" s="88">
        <v>-0.21990000000000001</v>
      </c>
      <c r="E13" s="88">
        <v>-0.30809999999999998</v>
      </c>
      <c r="F13" s="88">
        <v>-0.30009999999999998</v>
      </c>
      <c r="G13" s="84">
        <v>0.1409</v>
      </c>
      <c r="H13" s="84">
        <v>0.1578</v>
      </c>
      <c r="I13" s="84">
        <v>0.17319999999999999</v>
      </c>
      <c r="J13" s="84">
        <v>0.191</v>
      </c>
      <c r="K13" s="84">
        <v>0.2</v>
      </c>
      <c r="L13" s="84">
        <v>0.21</v>
      </c>
      <c r="M13" s="84">
        <v>0.22</v>
      </c>
      <c r="N13" s="84">
        <v>0.23</v>
      </c>
      <c r="O13" s="84">
        <v>0.24</v>
      </c>
      <c r="P13" s="84">
        <v>0.25</v>
      </c>
      <c r="Q13" s="84">
        <v>0.25</v>
      </c>
    </row>
    <row r="14" spans="1:28" ht="17.100000000000001" customHeight="1" x14ac:dyDescent="0.25">
      <c r="A14" s="5"/>
      <c r="B14" s="4" t="s">
        <v>16</v>
      </c>
      <c r="C14" s="82">
        <f>C11*C13</f>
        <v>-22.228456000000001</v>
      </c>
      <c r="D14" s="82">
        <f t="shared" ref="D14:J14" si="3">D11*D13</f>
        <v>-94.836273000000006</v>
      </c>
      <c r="E14" s="82">
        <f t="shared" si="3"/>
        <v>-207.38210999999998</v>
      </c>
      <c r="F14" s="82">
        <f t="shared" si="3"/>
        <v>-327.39409499999999</v>
      </c>
      <c r="G14" s="72">
        <f t="shared" si="3"/>
        <v>224.297301</v>
      </c>
      <c r="H14" s="72">
        <f t="shared" si="3"/>
        <v>322.85722199999998</v>
      </c>
      <c r="I14" s="72">
        <f t="shared" si="3"/>
        <v>447.13311999999996</v>
      </c>
      <c r="J14" s="72">
        <f t="shared" si="3"/>
        <v>610.35005000000001</v>
      </c>
      <c r="K14" s="72">
        <f t="shared" ref="K14:Q14" si="4">K11*K13</f>
        <v>766.93200000000002</v>
      </c>
      <c r="L14" s="72">
        <f t="shared" si="4"/>
        <v>942.1759619999998</v>
      </c>
      <c r="M14" s="72">
        <f t="shared" si="4"/>
        <v>1135.0977065999998</v>
      </c>
      <c r="N14" s="72">
        <f t="shared" si="4"/>
        <v>1340.9631542969996</v>
      </c>
      <c r="O14" s="72">
        <f>O11*O13</f>
        <v>1511.2071721468797</v>
      </c>
      <c r="P14" s="72">
        <f t="shared" si="4"/>
        <v>1652.8828445356496</v>
      </c>
      <c r="Q14" s="72">
        <f t="shared" si="4"/>
        <v>1685.9405014263627</v>
      </c>
    </row>
    <row r="15" spans="1:28" x14ac:dyDescent="0.25">
      <c r="A15" s="100">
        <v>0.15</v>
      </c>
      <c r="B15" s="4" t="s">
        <v>39</v>
      </c>
      <c r="C15" s="82">
        <v>-28.648664</v>
      </c>
      <c r="D15" s="82">
        <v>-115.105963</v>
      </c>
      <c r="E15" s="82">
        <v>-262.03782999999999</v>
      </c>
      <c r="F15" s="82">
        <v>-390.23281500000002</v>
      </c>
      <c r="G15" s="72">
        <v>253.42888800000003</v>
      </c>
      <c r="H15" s="72">
        <v>339.42974099999998</v>
      </c>
      <c r="I15" s="72">
        <v>453.58711999999997</v>
      </c>
      <c r="J15" s="72">
        <v>563.69502</v>
      </c>
      <c r="K15" s="72">
        <f t="shared" ref="K15:Q15" si="5">K14*(1-$A$15)</f>
        <v>651.8922</v>
      </c>
      <c r="L15" s="72">
        <f t="shared" si="5"/>
        <v>800.84956769999985</v>
      </c>
      <c r="M15" s="72">
        <f t="shared" si="5"/>
        <v>964.83305060999976</v>
      </c>
      <c r="N15" s="72">
        <f t="shared" si="5"/>
        <v>1139.8186811524497</v>
      </c>
      <c r="O15" s="72">
        <f>O14*(1-$A$15)</f>
        <v>1284.5260963248477</v>
      </c>
      <c r="P15" s="72">
        <f t="shared" si="5"/>
        <v>1404.950417855302</v>
      </c>
      <c r="Q15" s="72">
        <f t="shared" si="5"/>
        <v>1433.0494262124082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1.2888283378746592</v>
      </c>
      <c r="D16" s="15">
        <f t="shared" si="6"/>
        <v>1.2137335152341973</v>
      </c>
      <c r="E16" s="15">
        <f t="shared" si="6"/>
        <v>1.2635507951963649</v>
      </c>
      <c r="F16" s="15">
        <f t="shared" si="6"/>
        <v>1.1919360213262247</v>
      </c>
      <c r="G16" s="15">
        <f t="shared" si="6"/>
        <v>1.1298793470546489</v>
      </c>
      <c r="H16" s="15">
        <f t="shared" si="6"/>
        <v>1.0513307984790874</v>
      </c>
      <c r="I16" s="15">
        <f t="shared" si="6"/>
        <v>1.0144341801385681</v>
      </c>
      <c r="J16" s="15">
        <f t="shared" si="6"/>
        <v>0.92356020942408379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1.7986436337828249</v>
      </c>
      <c r="H17" s="72">
        <f>H15/H18</f>
        <v>2.4090116465578424</v>
      </c>
      <c r="I17" s="72">
        <f t="shared" ref="I17:O17" si="7">I15/I18</f>
        <v>3.2192130589070258</v>
      </c>
      <c r="J17" s="72">
        <f>J15/J18</f>
        <v>4.0006743789921932</v>
      </c>
      <c r="K17" s="72">
        <f t="shared" si="7"/>
        <v>4.6266302342086583</v>
      </c>
      <c r="L17" s="72">
        <f t="shared" si="7"/>
        <v>5.6838152427253359</v>
      </c>
      <c r="M17" s="72">
        <f t="shared" si="7"/>
        <v>6.8476440781405232</v>
      </c>
      <c r="N17" s="72">
        <f t="shared" si="7"/>
        <v>8.0895577086760095</v>
      </c>
      <c r="O17" s="72">
        <f t="shared" si="7"/>
        <v>9.1165798177774846</v>
      </c>
      <c r="P17" s="72">
        <f>P15/P18</f>
        <v>9.971259175694124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140.9</v>
      </c>
      <c r="H18" s="72">
        <f>G18*1</f>
        <v>140.9</v>
      </c>
      <c r="I18" s="72">
        <f t="shared" ref="I18:P18" si="8">H18*1</f>
        <v>140.9</v>
      </c>
      <c r="J18" s="72">
        <f t="shared" si="8"/>
        <v>140.9</v>
      </c>
      <c r="K18" s="72">
        <f t="shared" si="8"/>
        <v>140.9</v>
      </c>
      <c r="L18" s="72">
        <f t="shared" si="8"/>
        <v>140.9</v>
      </c>
      <c r="M18" s="72">
        <f t="shared" si="8"/>
        <v>140.9</v>
      </c>
      <c r="N18" s="72">
        <f t="shared" si="8"/>
        <v>140.9</v>
      </c>
      <c r="O18" s="72">
        <f t="shared" si="8"/>
        <v>140.9</v>
      </c>
      <c r="P18" s="72">
        <f t="shared" si="8"/>
        <v>140.9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230.54708937912216</v>
      </c>
      <c r="H19" s="53">
        <f>H15/(1+$C$55)^2</f>
        <v>280.90336656751458</v>
      </c>
      <c r="I19" s="53">
        <f>I15/(1+$C$55)^3</f>
        <v>341.48473211586418</v>
      </c>
      <c r="J19" s="53">
        <f>J15/(1+$C$55)^4</f>
        <v>386.06310642391037</v>
      </c>
      <c r="K19" s="53">
        <f>K15/(1+$C$55)^5</f>
        <v>406.15650492722938</v>
      </c>
      <c r="L19" s="53">
        <f>L15/(1+$C$55)^6</f>
        <v>453.91245513131781</v>
      </c>
      <c r="M19" s="53">
        <f>M15/(1+$C$55)^7</f>
        <v>497.48140462966478</v>
      </c>
      <c r="N19" s="53">
        <f>N15/(1+$C$55)^8</f>
        <v>534.64311230074168</v>
      </c>
      <c r="O19" s="53">
        <f>O15/(1+$C$55)^9</f>
        <v>548.11875570636994</v>
      </c>
      <c r="P19" s="53">
        <f>P15/(1+$C$55)^10</f>
        <v>545.37629206626514</v>
      </c>
      <c r="Q19" s="54">
        <f>(Q15/(C55-Q12))/(1+C55)^10</f>
        <v>7019.3541691809542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45087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21253.356</v>
      </c>
      <c r="D49" s="47">
        <f>SUM(G19:Q19)</f>
        <v>11244.040988428955</v>
      </c>
      <c r="E49" s="46" t="s">
        <v>47</v>
      </c>
    </row>
    <row r="50" spans="1:17" x14ac:dyDescent="0.25">
      <c r="A50" s="45"/>
      <c r="B50" s="46" t="s">
        <v>11</v>
      </c>
      <c r="C50" s="56">
        <v>140.9</v>
      </c>
      <c r="D50" s="56">
        <f>C50</f>
        <v>140.9</v>
      </c>
      <c r="E50" s="46"/>
    </row>
    <row r="51" spans="1:17" x14ac:dyDescent="0.25">
      <c r="A51" s="45"/>
      <c r="B51" s="46" t="s">
        <v>13</v>
      </c>
      <c r="C51" s="87">
        <v>150.84</v>
      </c>
      <c r="D51" s="56">
        <f>D49/(D50)</f>
        <v>79.801568406167164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0.89018841374479685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9358225.1503764559</v>
      </c>
      <c r="E57" s="46"/>
      <c r="F57" s="1" t="s">
        <v>23</v>
      </c>
      <c r="H57" s="1">
        <f>G15/(1+$B$57)</f>
        <v>228.7264332129964</v>
      </c>
      <c r="I57" s="1">
        <f>H15/(1+$B$57)^2</f>
        <v>276.4842342856025</v>
      </c>
      <c r="J57" s="1">
        <f>I15/(1+$B$57)^3</f>
        <v>333.45822394377535</v>
      </c>
      <c r="K57" s="1">
        <f>J15/(1+$B$57)^4</f>
        <v>374.01167266499368</v>
      </c>
      <c r="L57" s="1">
        <f>K15/(1+$B$57)^5</f>
        <v>390.37049260203418</v>
      </c>
      <c r="M57" s="1">
        <f>L15/(1+$B$57)^6</f>
        <v>432.82504527220112</v>
      </c>
      <c r="N57" s="1">
        <f>M15/(1+$B$57)^7</f>
        <v>470.6237599014392</v>
      </c>
      <c r="O57" s="1">
        <f>N15/(1+$B$57)^8</f>
        <v>501.7850147619954</v>
      </c>
      <c r="P57" s="1">
        <f>O15/(1+$B$57)^9</f>
        <v>510.36994124277663</v>
      </c>
      <c r="Q57" s="1">
        <f>(Q15/(B57-Q12))/(1+B57)^10</f>
        <v>5839.5703324886426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32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319.08029362221197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(E66*0.25)*-1</f>
        <v>0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319.08029362221197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1.1153559640825508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7.780041362682355E-2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zoomScaleNormal="100" workbookViewId="0">
      <selection activeCell="P13" sqref="P13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302.83999999999997</v>
      </c>
      <c r="D11" s="82">
        <v>431.27</v>
      </c>
      <c r="E11" s="82">
        <v>673.1</v>
      </c>
      <c r="F11" s="82">
        <v>1090.95</v>
      </c>
      <c r="G11" s="72">
        <f t="shared" ref="G11" si="0">F11*(1+G12)</f>
        <v>1341.8685</v>
      </c>
      <c r="H11" s="72">
        <f t="shared" ref="H11" si="1">G11*(1+H12)</f>
        <v>1650.498255</v>
      </c>
      <c r="I11" s="72">
        <f t="shared" ref="I11" si="2">H11*(1+I12)</f>
        <v>2030.11285365</v>
      </c>
      <c r="J11" s="72">
        <f t="shared" ref="J11" si="3">I11*(1+J12)</f>
        <v>2497.0388099894999</v>
      </c>
      <c r="K11" s="72">
        <f t="shared" ref="K11" si="4">J11*(1+K12)</f>
        <v>3071.3577362870847</v>
      </c>
      <c r="L11" s="72">
        <f t="shared" ref="L11" si="5">K11*(1+L12)</f>
        <v>3777.7700156331139</v>
      </c>
      <c r="M11" s="72">
        <f t="shared" ref="M11:Q11" si="6">L11*(1+M12)</f>
        <v>4646.6571192287302</v>
      </c>
      <c r="N11" s="72">
        <f t="shared" si="6"/>
        <v>5715.3882566513385</v>
      </c>
      <c r="O11" s="72">
        <f t="shared" si="6"/>
        <v>7029.9275556811463</v>
      </c>
      <c r="P11" s="72">
        <f t="shared" si="6"/>
        <v>7943.8181379196949</v>
      </c>
      <c r="Q11" s="72">
        <f t="shared" si="6"/>
        <v>8102.6945006780888</v>
      </c>
    </row>
    <row r="12" spans="1:28" x14ac:dyDescent="0.25">
      <c r="A12" s="5"/>
      <c r="B12" s="4" t="s">
        <v>1</v>
      </c>
      <c r="C12" s="86"/>
      <c r="D12" s="89">
        <f t="shared" ref="D12:F12" si="7">D11/C11-1</f>
        <v>0.42408532558446721</v>
      </c>
      <c r="E12" s="89">
        <f t="shared" si="7"/>
        <v>0.56073921209451161</v>
      </c>
      <c r="F12" s="89">
        <f t="shared" si="7"/>
        <v>0.62078443024810581</v>
      </c>
      <c r="G12" s="85">
        <v>0.23</v>
      </c>
      <c r="H12" s="85">
        <f>G12</f>
        <v>0.23</v>
      </c>
      <c r="I12" s="85">
        <f t="shared" ref="I12:O12" si="8">H12</f>
        <v>0.23</v>
      </c>
      <c r="J12" s="85">
        <f t="shared" si="8"/>
        <v>0.23</v>
      </c>
      <c r="K12" s="85">
        <f t="shared" si="8"/>
        <v>0.23</v>
      </c>
      <c r="L12" s="85">
        <f t="shared" si="8"/>
        <v>0.23</v>
      </c>
      <c r="M12" s="85">
        <f t="shared" si="8"/>
        <v>0.23</v>
      </c>
      <c r="N12" s="85">
        <f t="shared" si="8"/>
        <v>0.23</v>
      </c>
      <c r="O12" s="85">
        <f t="shared" si="8"/>
        <v>0.23</v>
      </c>
      <c r="P12" s="85">
        <v>0.13</v>
      </c>
      <c r="Q12" s="85">
        <v>0.02</v>
      </c>
    </row>
    <row r="13" spans="1:28" ht="15.95" customHeight="1" x14ac:dyDescent="0.25">
      <c r="A13" s="5"/>
      <c r="B13" s="4" t="s">
        <v>15</v>
      </c>
      <c r="C13" s="88">
        <v>0.15720000000000001</v>
      </c>
      <c r="D13" s="88">
        <v>0.13320000000000001</v>
      </c>
      <c r="E13" s="88">
        <v>0.14480000000000001</v>
      </c>
      <c r="F13" s="88">
        <v>0.1469</v>
      </c>
      <c r="G13" s="84">
        <v>0.3866</v>
      </c>
      <c r="H13" s="84">
        <v>0.4103</v>
      </c>
      <c r="I13" s="84">
        <v>0.4209</v>
      </c>
      <c r="J13" s="84">
        <v>0.39379999999999998</v>
      </c>
      <c r="K13" s="84">
        <v>0.4</v>
      </c>
      <c r="L13" s="84">
        <v>0.41</v>
      </c>
      <c r="M13" s="84">
        <v>0.41499999999999998</v>
      </c>
      <c r="N13" s="84">
        <v>0.42</v>
      </c>
      <c r="O13" s="84">
        <v>0.42499999999999999</v>
      </c>
      <c r="P13" s="84">
        <v>0.43</v>
      </c>
      <c r="Q13" s="84">
        <v>0.43</v>
      </c>
    </row>
    <row r="14" spans="1:28" ht="17.100000000000001" customHeight="1" x14ac:dyDescent="0.25">
      <c r="A14" s="5"/>
      <c r="B14" s="4" t="s">
        <v>16</v>
      </c>
      <c r="C14" s="82">
        <f>C11*C13</f>
        <v>47.606448</v>
      </c>
      <c r="D14" s="82">
        <f t="shared" ref="D14:Q14" si="9">D11*D13</f>
        <v>57.445164000000005</v>
      </c>
      <c r="E14" s="82">
        <f t="shared" si="9"/>
        <v>97.464880000000008</v>
      </c>
      <c r="F14" s="82">
        <f t="shared" si="9"/>
        <v>160.26055500000001</v>
      </c>
      <c r="G14" s="72">
        <f t="shared" si="9"/>
        <v>518.76636210000004</v>
      </c>
      <c r="H14" s="72">
        <f t="shared" si="9"/>
        <v>677.19943402649994</v>
      </c>
      <c r="I14" s="72">
        <f t="shared" si="9"/>
        <v>854.474500101285</v>
      </c>
      <c r="J14" s="72">
        <f t="shared" si="9"/>
        <v>983.33388337386498</v>
      </c>
      <c r="K14" s="72">
        <f t="shared" si="9"/>
        <v>1228.5430945148339</v>
      </c>
      <c r="L14" s="72">
        <f t="shared" si="9"/>
        <v>1548.8857064095766</v>
      </c>
      <c r="M14" s="72">
        <f t="shared" si="9"/>
        <v>1928.362704479923</v>
      </c>
      <c r="N14" s="72">
        <f t="shared" si="9"/>
        <v>2400.463067793562</v>
      </c>
      <c r="O14" s="72">
        <f>O11*O13</f>
        <v>2987.7192111644872</v>
      </c>
      <c r="P14" s="72">
        <f t="shared" si="9"/>
        <v>3415.8417993054686</v>
      </c>
      <c r="Q14" s="72">
        <f t="shared" si="9"/>
        <v>3484.1586352915783</v>
      </c>
    </row>
    <row r="15" spans="1:28" x14ac:dyDescent="0.25">
      <c r="A15" s="100">
        <v>0.15</v>
      </c>
      <c r="B15" s="4" t="s">
        <v>39</v>
      </c>
      <c r="C15" s="82">
        <v>-28.648664</v>
      </c>
      <c r="D15" s="82">
        <v>-115.105963</v>
      </c>
      <c r="E15" s="82">
        <v>-262.03782999999999</v>
      </c>
      <c r="F15" s="82">
        <v>-390.23281500000002</v>
      </c>
      <c r="G15" s="72">
        <v>253.42888800000003</v>
      </c>
      <c r="H15" s="72">
        <v>339.42974099999998</v>
      </c>
      <c r="I15" s="72">
        <v>453.58711999999997</v>
      </c>
      <c r="J15" s="72">
        <v>563.69502</v>
      </c>
      <c r="K15" s="72">
        <f t="shared" ref="K15:Q15" si="10">K14*(1-$A$15)</f>
        <v>1044.2616303376087</v>
      </c>
      <c r="L15" s="72">
        <f t="shared" si="10"/>
        <v>1316.5528504481401</v>
      </c>
      <c r="M15" s="72">
        <f t="shared" si="10"/>
        <v>1639.1082988079345</v>
      </c>
      <c r="N15" s="72">
        <f t="shared" si="10"/>
        <v>2040.3936076245277</v>
      </c>
      <c r="O15" s="72">
        <f>O14*(1-$A$15)</f>
        <v>2539.5613294898139</v>
      </c>
      <c r="P15" s="72">
        <f t="shared" si="10"/>
        <v>2903.4655294096483</v>
      </c>
      <c r="Q15" s="72">
        <f t="shared" si="10"/>
        <v>2961.5348399978416</v>
      </c>
    </row>
    <row r="16" spans="1:28" ht="32.25" hidden="1" thickBot="1" x14ac:dyDescent="0.3">
      <c r="A16" s="13" t="s">
        <v>6</v>
      </c>
      <c r="B16" s="14"/>
      <c r="C16" s="15">
        <f t="shared" ref="C16:J16" si="11">C15/C14</f>
        <v>-0.60178117048346058</v>
      </c>
      <c r="D16" s="15">
        <f t="shared" si="11"/>
        <v>-2.0037537537537538</v>
      </c>
      <c r="E16" s="15">
        <f t="shared" si="11"/>
        <v>-2.6885359116022096</v>
      </c>
      <c r="F16" s="15">
        <f t="shared" si="11"/>
        <v>-2.4349897889720897</v>
      </c>
      <c r="G16" s="15">
        <f t="shared" si="11"/>
        <v>0.48852220674853197</v>
      </c>
      <c r="H16" s="15">
        <f t="shared" si="11"/>
        <v>0.50122567141235608</v>
      </c>
      <c r="I16" s="15">
        <f t="shared" si="11"/>
        <v>0.53083751469029694</v>
      </c>
      <c r="J16" s="15">
        <f t="shared" si="11"/>
        <v>0.57324885222701349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1.7986436337828249</v>
      </c>
      <c r="H17" s="72">
        <f t="shared" ref="H17:O17" si="12">H15/H18</f>
        <v>2.4090116465578424</v>
      </c>
      <c r="I17" s="72">
        <f t="shared" si="12"/>
        <v>3.2192130589070258</v>
      </c>
      <c r="J17" s="72">
        <f t="shared" si="12"/>
        <v>4.0006743789921932</v>
      </c>
      <c r="K17" s="72">
        <f t="shared" si="12"/>
        <v>7.4113671422115592</v>
      </c>
      <c r="L17" s="72">
        <f t="shared" si="12"/>
        <v>9.3438811245432234</v>
      </c>
      <c r="M17" s="72">
        <f t="shared" si="12"/>
        <v>11.633132000056312</v>
      </c>
      <c r="N17" s="72">
        <f t="shared" si="12"/>
        <v>14.481146966817088</v>
      </c>
      <c r="O17" s="72">
        <f t="shared" si="12"/>
        <v>18.023856135484838</v>
      </c>
      <c r="P17" s="72">
        <f>P15/P18</f>
        <v>20.606568697016666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140.9</v>
      </c>
      <c r="H18" s="72">
        <f>G18*1</f>
        <v>140.9</v>
      </c>
      <c r="I18" s="72">
        <f t="shared" ref="I18:P18" si="13">H18*1</f>
        <v>140.9</v>
      </c>
      <c r="J18" s="72">
        <f t="shared" si="13"/>
        <v>140.9</v>
      </c>
      <c r="K18" s="72">
        <f t="shared" si="13"/>
        <v>140.9</v>
      </c>
      <c r="L18" s="72">
        <f t="shared" si="13"/>
        <v>140.9</v>
      </c>
      <c r="M18" s="72">
        <f t="shared" si="13"/>
        <v>140.9</v>
      </c>
      <c r="N18" s="72">
        <f t="shared" si="13"/>
        <v>140.9</v>
      </c>
      <c r="O18" s="72">
        <f t="shared" si="13"/>
        <v>140.9</v>
      </c>
      <c r="P18" s="72">
        <f t="shared" si="13"/>
        <v>140.9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230.54708937912216</v>
      </c>
      <c r="H19" s="53">
        <f>H15/(1+$C$55)^2</f>
        <v>280.90336656751458</v>
      </c>
      <c r="I19" s="53">
        <f>I15/(1+$C$55)^3</f>
        <v>341.48473211586418</v>
      </c>
      <c r="J19" s="53">
        <f>J15/(1+$C$55)^4</f>
        <v>386.06310642391037</v>
      </c>
      <c r="K19" s="53">
        <f>K15/(1+$C$55)^5</f>
        <v>650.61931099579579</v>
      </c>
      <c r="L19" s="53">
        <f>L15/(1+$C$55)^6</f>
        <v>746.20722887236695</v>
      </c>
      <c r="M19" s="53">
        <f>M15/(1+$C$55)^7</f>
        <v>845.14714573217827</v>
      </c>
      <c r="N19" s="53">
        <f>N15/(1+$C$55)^8</f>
        <v>957.0665990453366</v>
      </c>
      <c r="O19" s="53">
        <f>O15/(1+$C$55)^9</f>
        <v>1083.6534967585033</v>
      </c>
      <c r="P19" s="53">
        <f>P15/(1+$C$55)^10</f>
        <v>1127.0727026715151</v>
      </c>
      <c r="Q19" s="54">
        <f>(Q15/(C55-Q12))/(1+C55)^10</f>
        <v>14506.172324604991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45087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21253.356</v>
      </c>
      <c r="D49" s="47">
        <f>SUM(G19:Q19)</f>
        <v>21154.937103167096</v>
      </c>
      <c r="E49" s="46" t="s">
        <v>47</v>
      </c>
    </row>
    <row r="50" spans="1:17" x14ac:dyDescent="0.25">
      <c r="A50" s="45"/>
      <c r="B50" s="46" t="s">
        <v>11</v>
      </c>
      <c r="C50" s="56">
        <v>140.9</v>
      </c>
      <c r="D50" s="56">
        <f>C50</f>
        <v>140.9</v>
      </c>
      <c r="E50" s="46"/>
    </row>
    <row r="51" spans="1:17" x14ac:dyDescent="0.25">
      <c r="A51" s="45"/>
      <c r="B51" s="46" t="s">
        <v>13</v>
      </c>
      <c r="C51" s="87">
        <v>150.84</v>
      </c>
      <c r="D51" s="87">
        <f>D49/(D50)</f>
        <v>150.1414982481696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4.6522897398815211E-3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17324378.015293036</v>
      </c>
      <c r="E57" s="46"/>
      <c r="F57" s="1" t="s">
        <v>23</v>
      </c>
      <c r="H57" s="1">
        <f>G15/(1+$B$57)</f>
        <v>228.7264332129964</v>
      </c>
      <c r="I57" s="1">
        <f>H15/(1+$B$57)^2</f>
        <v>276.4842342856025</v>
      </c>
      <c r="J57" s="1">
        <f>I15/(1+$B$57)^3</f>
        <v>333.45822394377535</v>
      </c>
      <c r="K57" s="1">
        <f>J15/(1+$B$57)^4</f>
        <v>374.01167266499368</v>
      </c>
      <c r="L57" s="1">
        <f>K15/(1+$B$57)^5</f>
        <v>625.3318064555699</v>
      </c>
      <c r="M57" s="1">
        <f>L15/(1+$B$57)^6</f>
        <v>711.54068139788774</v>
      </c>
      <c r="N57" s="1">
        <f>M15/(1+$B$57)^7</f>
        <v>799.51998947686832</v>
      </c>
      <c r="O57" s="1">
        <f>N15/(1+$B$57)^8</f>
        <v>898.24719795517831</v>
      </c>
      <c r="P57" s="1">
        <f>O15/(1+$B$57)^9</f>
        <v>1009.0225260681394</v>
      </c>
      <c r="Q57" s="1">
        <f>(Q15/(B57-Q12))/(1+B57)^10</f>
        <v>12068.035249832021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19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391.52480524331668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0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(E66*0.25)*-1</f>
        <v>0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391.52480524331668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1.5956298411781802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0.10008001718387316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2023-06-10T07:25:05Z</dcterms:modified>
</cp:coreProperties>
</file>