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9B1B4C9C-71DE-4989-A9C8-C41B6F76F6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3" l="1"/>
  <c r="R29" i="3"/>
  <c r="T32" i="3" l="1"/>
  <c r="N29" i="3" l="1"/>
  <c r="J39" i="3" l="1"/>
  <c r="J29" i="3" l="1"/>
  <c r="K7" i="3" l="1"/>
  <c r="K13" i="3"/>
  <c r="E14" i="3" s="1"/>
  <c r="E6" i="3"/>
  <c r="G19" i="3" l="1"/>
  <c r="T34" i="3" s="1"/>
  <c r="R34" i="3" l="1"/>
  <c r="P34" i="3"/>
  <c r="J34" i="3"/>
  <c r="L29" i="3"/>
  <c r="L34" i="3"/>
  <c r="N34" i="3" l="1"/>
  <c r="J37" i="3" s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<sst xmlns="http://schemas.openxmlformats.org/spreadsheetml/2006/main" count="50" uniqueCount="47">
  <si>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</si>
  <si>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</si>
  <si>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</si>
  <si>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</si>
  <si>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</si>
  <si>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</si>
  <si>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</si>
  <si>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</si>
  <si>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</si>
  <si>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</si>
  <si>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</si>
  <si>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</si>
  <si>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</si>
  <si>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</si>
  <si>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</si>
  <si>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</si>
  <si>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</si>
  <si>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</si>
  <si>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</si>
  <si>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</si>
  <si>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</si>
  <si>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</si>
  <si>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</si>
  <si>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</si>
  <si>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</si>
  <si>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</si>
  <si>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</si>
  <si>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</si>
  <si>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</si>
  <si>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</si>
  <si>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</si>
  <si>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</si>
  <si>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</si>
  <si>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</si>
  <si>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</si>
  <si>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</si>
  <si>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</si>
  <si>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</si>
  <si>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</si>
  <si>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</si>
  <si>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</si>
  <si>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</si>
  <si>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</si>
  <si>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</si>
  <si>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</si>
  <si>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DCF-Verfahren für Iridium Communications:</t>
  </si>
  <si>
    <t>(Stand 26.08.23)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</si>
</sst>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9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4.26953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45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6132.74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35">
      <c r="B8" s="8" t="s">
        <v>26</v>
      </c>
      <c r="C8" s="8"/>
      <c r="D8" s="8"/>
      <c r="E8" s="4">
        <v>1506.77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0.06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0.24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8.866840373270013E-2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8">
        <v>802.8</v>
      </c>
      <c r="K27" s="42"/>
      <c r="L27" s="48">
        <v>833.1</v>
      </c>
      <c r="M27" s="42"/>
      <c r="N27" s="48">
        <v>879.17</v>
      </c>
      <c r="O27" s="36"/>
      <c r="P27" s="48">
        <v>973</v>
      </c>
      <c r="Q27" s="42"/>
      <c r="R27" s="48">
        <v>1080.0300000000002</v>
      </c>
      <c r="S27" s="36"/>
      <c r="T27" s="48">
        <v>1188.1303000000003</v>
      </c>
      <c r="U27" s="52"/>
      <c r="V27" s="53"/>
      <c r="W27" s="54"/>
      <c r="X27" s="53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0.35625311410064775</v>
      </c>
      <c r="K29" s="37"/>
      <c r="L29" s="37">
        <f>L32/L27</f>
        <v>0.41076701476413391</v>
      </c>
      <c r="M29" s="37"/>
      <c r="N29" s="37">
        <f t="shared" ref="N29:R29" si="0">N32/N27</f>
        <v>0.43320404472400109</v>
      </c>
      <c r="O29" s="37"/>
      <c r="P29" s="37">
        <f t="shared" si="0"/>
        <v>0.46248715313463518</v>
      </c>
      <c r="Q29" s="37"/>
      <c r="R29" s="37">
        <f t="shared" si="0"/>
        <v>0.46480190365082441</v>
      </c>
      <c r="S29" s="37"/>
      <c r="T29" s="37">
        <v>0.5</v>
      </c>
      <c r="U29" s="55"/>
      <c r="V29" s="55"/>
      <c r="W29" s="55"/>
      <c r="X29" s="55"/>
    </row>
    <row r="30" spans="2:24" x14ac:dyDescent="0.35">
      <c r="B30" s="13" t="s">
        <v>2</v>
      </c>
      <c r="C30" s="13"/>
      <c r="D30" s="14"/>
      <c r="E30" s="14"/>
      <c r="F30" s="15">
        <v>128300000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5"/>
      <c r="W30" s="2"/>
      <c r="X30" s="2"/>
    </row>
    <row r="31" spans="2:24" x14ac:dyDescent="0.35">
      <c r="B31" s="13" t="s">
        <v>7</v>
      </c>
      <c r="C31" s="13"/>
      <c r="D31" s="14" t="s">
        <v>46</v>
      </c>
      <c r="E31" s="14"/>
      <c r="F31" s="48">
        <v>47.8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5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8">
        <v>286</v>
      </c>
      <c r="K32" s="41"/>
      <c r="L32" s="47">
        <v>342.21</v>
      </c>
      <c r="M32" s="41"/>
      <c r="N32" s="47">
        <v>380.86</v>
      </c>
      <c r="O32" s="47"/>
      <c r="P32" s="47">
        <v>450</v>
      </c>
      <c r="Q32" s="47"/>
      <c r="R32" s="47">
        <v>502</v>
      </c>
      <c r="S32" s="47"/>
      <c r="T32" s="47">
        <f t="shared" ref="T32" si="1">T27*T29</f>
        <v>594.06515000000013</v>
      </c>
      <c r="U32" s="56"/>
      <c r="V32" s="56"/>
      <c r="W32" s="56"/>
      <c r="X32" s="56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7"/>
      <c r="V33" s="57"/>
      <c r="W33" s="57"/>
      <c r="X33" s="57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262.70625566003048</v>
      </c>
      <c r="K34" s="34"/>
      <c r="L34" s="47">
        <f>L32/(1+G19)^2</f>
        <v>288.73634791477036</v>
      </c>
      <c r="M34" s="34"/>
      <c r="N34" s="47">
        <f>N32/(1+G19)^3</f>
        <v>295.17427632912376</v>
      </c>
      <c r="O34" s="34"/>
      <c r="P34" s="47">
        <f>P32/(1+G19)^4</f>
        <v>320.3539175207863</v>
      </c>
      <c r="Q34" s="34"/>
      <c r="R34" s="47">
        <f>R32/(1+G19)^5</f>
        <v>328.26578892983537</v>
      </c>
      <c r="S34" s="34"/>
      <c r="T34" s="47">
        <f>(T32/(G19-G20))/(1+G19)^5</f>
        <v>5657.1674094896543</v>
      </c>
      <c r="U34" s="57"/>
      <c r="V34" s="56"/>
      <c r="W34" s="57"/>
      <c r="X34" s="56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1">
        <f>SUM(G34:X34)*1000000-E8*1000000</f>
        <v>5645633995.8442011</v>
      </c>
    </row>
    <row r="38" spans="2:24" x14ac:dyDescent="0.35">
      <c r="B38" s="20"/>
      <c r="J38" s="40"/>
    </row>
    <row r="39" spans="2:24" x14ac:dyDescent="0.35">
      <c r="B39" s="22" t="s">
        <v>8</v>
      </c>
      <c r="J39" s="50">
        <f>F31*F30</f>
        <v>6132740000</v>
      </c>
    </row>
    <row r="40" spans="2:24" x14ac:dyDescent="0.35">
      <c r="B40" s="20"/>
      <c r="J40" s="21"/>
    </row>
    <row r="41" spans="2:24" ht="15" thickBot="1" x14ac:dyDescent="0.4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-8.6280124520002888E-2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49">
        <f>J37/F30</f>
        <v>44.003382664413103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2023-08-26T07:36:14Z</dcterms:modified>
</cp:coreProperties>
</file>